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예산서.결산서\"/>
    </mc:Choice>
  </mc:AlternateContent>
  <bookViews>
    <workbookView xWindow="0" yWindow="0" windowWidth="28800" windowHeight="1228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(2)'!$3:$5</definedName>
  </definedNames>
  <calcPr calcId="162913"/>
</workbook>
</file>

<file path=xl/calcChain.xml><?xml version="1.0" encoding="utf-8"?>
<calcChain xmlns="http://schemas.openxmlformats.org/spreadsheetml/2006/main">
  <c r="F6" i="4" l="1"/>
  <c r="F25" i="4"/>
  <c r="F16" i="4"/>
  <c r="F7" i="4" s="1"/>
  <c r="V25" i="4"/>
  <c r="E9" i="4"/>
  <c r="E10" i="4"/>
  <c r="E11" i="4"/>
  <c r="E12" i="4"/>
  <c r="E13" i="4"/>
  <c r="E14" i="4"/>
  <c r="E15" i="4"/>
  <c r="E16" i="4"/>
  <c r="E7" i="4" s="1"/>
  <c r="E17" i="4"/>
  <c r="E18" i="4"/>
  <c r="E19" i="4"/>
  <c r="E20" i="4"/>
  <c r="E21" i="4"/>
  <c r="E22" i="4"/>
  <c r="E23" i="4"/>
  <c r="E24" i="4"/>
  <c r="E25" i="4"/>
  <c r="D25" i="4" s="1"/>
  <c r="E26" i="4"/>
  <c r="E27" i="4"/>
  <c r="E28" i="4"/>
  <c r="E29" i="4"/>
  <c r="E8" i="4"/>
  <c r="V26" i="4" l="1"/>
  <c r="V27" i="4" s="1"/>
  <c r="E6" i="4"/>
  <c r="P6" i="4" l="1"/>
  <c r="I6" i="4"/>
  <c r="D43" i="4"/>
  <c r="D41" i="4"/>
  <c r="D39" i="4"/>
  <c r="D38" i="4"/>
  <c r="D37" i="4"/>
  <c r="D35" i="4"/>
  <c r="D29" i="4"/>
  <c r="D28" i="4"/>
  <c r="D27" i="4"/>
  <c r="D26" i="4"/>
  <c r="D24" i="4"/>
  <c r="D22" i="4"/>
  <c r="D21" i="4"/>
  <c r="D20" i="4"/>
  <c r="D19" i="4"/>
  <c r="D18" i="4"/>
  <c r="D17" i="4"/>
  <c r="D16" i="4"/>
  <c r="D15" i="4"/>
  <c r="D14" i="4"/>
  <c r="F13" i="4"/>
  <c r="D13" i="4" s="1"/>
  <c r="D12" i="4"/>
  <c r="D11" i="4"/>
  <c r="D10" i="4"/>
  <c r="D9" i="4"/>
  <c r="F8" i="4"/>
  <c r="D8" i="4" s="1"/>
  <c r="D7" i="4" l="1"/>
  <c r="D6" i="4" s="1"/>
</calcChain>
</file>

<file path=xl/sharedStrings.xml><?xml version="1.0" encoding="utf-8"?>
<sst xmlns="http://schemas.openxmlformats.org/spreadsheetml/2006/main" count="70" uniqueCount="65">
  <si>
    <t>관</t>
    <phoneticPr fontId="2" type="noConversion"/>
  </si>
  <si>
    <t>항</t>
    <phoneticPr fontId="2" type="noConversion"/>
  </si>
  <si>
    <t>목</t>
    <phoneticPr fontId="2" type="noConversion"/>
  </si>
  <si>
    <t>(단위 : 원)</t>
    <phoneticPr fontId="2" type="noConversion"/>
  </si>
  <si>
    <t>과           목</t>
    <phoneticPr fontId="2" type="noConversion"/>
  </si>
  <si>
    <t>보조금</t>
    <phoneticPr fontId="2" type="noConversion"/>
  </si>
  <si>
    <t>모두랑하모니합창단</t>
    <phoneticPr fontId="2" type="noConversion"/>
  </si>
  <si>
    <t>모국방문지원</t>
    <phoneticPr fontId="2" type="noConversion"/>
  </si>
  <si>
    <t>한국어교육</t>
    <phoneticPr fontId="2" type="noConversion"/>
  </si>
  <si>
    <t>방문교육</t>
    <phoneticPr fontId="2" type="noConversion"/>
  </si>
  <si>
    <t>종사자
사회복지수당</t>
    <phoneticPr fontId="2" type="noConversion"/>
  </si>
  <si>
    <t>한국어
학습지지원</t>
    <phoneticPr fontId="2" type="noConversion"/>
  </si>
  <si>
    <t>자부담</t>
    <phoneticPr fontId="2" type="noConversion"/>
  </si>
  <si>
    <t>기               타               운               영               비</t>
    <phoneticPr fontId="2" type="noConversion"/>
  </si>
  <si>
    <t>총계</t>
    <phoneticPr fontId="2" type="noConversion"/>
  </si>
  <si>
    <t>강원랜드복지재단지원사업</t>
    <phoneticPr fontId="2" type="noConversion"/>
  </si>
  <si>
    <t>후원금</t>
    <phoneticPr fontId="2" type="noConversion"/>
  </si>
  <si>
    <t>이용자부담금</t>
    <phoneticPr fontId="2" type="noConversion"/>
  </si>
  <si>
    <t>하나금융나눔재단지원사업</t>
    <phoneticPr fontId="2" type="noConversion"/>
  </si>
  <si>
    <t>센터이용자
부담금</t>
    <phoneticPr fontId="2" type="noConversion"/>
  </si>
  <si>
    <t>세출합계</t>
    <phoneticPr fontId="2" type="noConversion"/>
  </si>
  <si>
    <t>운영비</t>
    <phoneticPr fontId="2" type="noConversion"/>
  </si>
  <si>
    <t>인건비</t>
    <phoneticPr fontId="2" type="noConversion"/>
  </si>
  <si>
    <t xml:space="preserve">급여 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</si>
  <si>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</si>
  <si>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</si>
  <si>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사회보험부담비용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</si>
  <si>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</si>
  <si>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</si>
  <si>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</si>
  <si>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</si>
  <si>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</si>
  <si>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</si>
  <si>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</si>
  <si>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</si>
  <si>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</si>
  <si>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</si>
  <si>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자산취득비</t>
    <phoneticPr fontId="2" type="noConversion"/>
  </si>
  <si>
    <t>사업비</t>
    <phoneticPr fontId="2" type="noConversion"/>
  </si>
  <si>
    <t>한국어학습지지원</t>
    <phoneticPr fontId="2" type="noConversion"/>
  </si>
  <si>
    <t>종사자복지수당</t>
    <phoneticPr fontId="2" type="noConversion"/>
  </si>
  <si>
    <t>양성평등</t>
    <phoneticPr fontId="2" type="noConversion"/>
  </si>
  <si>
    <t>아동안전지도</t>
    <phoneticPr fontId="2" type="noConversion"/>
  </si>
  <si>
    <t>하나금융재단지원사업</t>
    <phoneticPr fontId="2" type="noConversion"/>
  </si>
  <si>
    <t>가족관계</t>
    <phoneticPr fontId="2" type="noConversion"/>
  </si>
  <si>
    <t>가족돌봄</t>
    <phoneticPr fontId="2" type="noConversion"/>
  </si>
  <si>
    <t>가족생활</t>
    <phoneticPr fontId="2" type="noConversion"/>
  </si>
  <si>
    <t>지역공동체</t>
    <phoneticPr fontId="2" type="noConversion"/>
  </si>
  <si>
    <t>후원금</t>
    <phoneticPr fontId="2" type="noConversion"/>
  </si>
  <si>
    <t>잡지출</t>
    <phoneticPr fontId="2" type="noConversion"/>
  </si>
  <si>
    <t>잡지출</t>
    <phoneticPr fontId="2" type="noConversion"/>
  </si>
  <si>
    <t>이용자부담금</t>
    <phoneticPr fontId="2" type="noConversion"/>
  </si>
  <si>
    <t>센터운영비</t>
    <phoneticPr fontId="2" type="noConversion"/>
  </si>
  <si>
    <t>모국방문
지원</t>
    <phoneticPr fontId="2" type="noConversion"/>
  </si>
  <si>
    <t>양성평등
기금사업</t>
    <phoneticPr fontId="2" type="noConversion"/>
  </si>
  <si>
    <t>아동
안전지도</t>
    <phoneticPr fontId="2" type="noConversion"/>
  </si>
  <si>
    <t>강원랜드
복지재단
지원사업</t>
    <phoneticPr fontId="2" type="noConversion"/>
  </si>
  <si>
    <t>방문교육
이용자
부담금</t>
    <phoneticPr fontId="2" type="noConversion"/>
  </si>
  <si>
    <t>지정
후원금</t>
    <phoneticPr fontId="2" type="noConversion"/>
  </si>
  <si>
    <t>비지정
후원금</t>
    <phoneticPr fontId="2" type="noConversion"/>
  </si>
  <si>
    <t>2018년 고성군건강가정·다문화가족지원센터 세출 총괄 결산서</t>
    <phoneticPr fontId="2" type="noConversion"/>
  </si>
  <si>
    <t xml:space="preserve"> </t>
    <phoneticPr fontId="2" type="noConversion"/>
  </si>
  <si>
    <t>소계</t>
    <phoneticPr fontId="2" type="noConversion"/>
  </si>
  <si>
    <t>.</t>
    <phoneticPr fontId="2" type="noConversion"/>
  </si>
  <si>
    <t>모두랑하모니
합창단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</si>
</sst>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NumberFormat="1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4" fillId="0" borderId="5" xfId="0" applyNumberFormat="1" applyFont="1" applyBorder="1">
      <alignment vertical="center"/>
    </xf>
    <xf numFmtId="41" fontId="4" fillId="0" borderId="16" xfId="0" applyNumberFormat="1" applyFont="1" applyBorder="1">
      <alignment vertical="center"/>
    </xf>
    <xf numFmtId="41" fontId="4" fillId="0" borderId="16" xfId="1" applyFont="1" applyBorder="1">
      <alignment vertical="center"/>
    </xf>
    <xf numFmtId="41" fontId="4" fillId="0" borderId="2" xfId="1" applyFont="1" applyBorder="1">
      <alignment vertical="center"/>
    </xf>
    <xf numFmtId="41" fontId="4" fillId="0" borderId="0" xfId="0" applyNumberFormat="1" applyFont="1">
      <alignment vertical="center"/>
    </xf>
    <xf numFmtId="0" fontId="4" fillId="0" borderId="0" xfId="0" applyFont="1">
      <alignment vertical="center"/>
    </xf>
    <xf numFmtId="41" fontId="4" fillId="0" borderId="3" xfId="1" applyFont="1" applyBorder="1">
      <alignment vertical="center"/>
    </xf>
    <xf numFmtId="41" fontId="4" fillId="0" borderId="4" xfId="1" applyFont="1" applyBorder="1">
      <alignment vertical="center"/>
    </xf>
    <xf numFmtId="41" fontId="5" fillId="0" borderId="16" xfId="1" applyFont="1" applyBorder="1">
      <alignment vertical="center"/>
    </xf>
    <xf numFmtId="41" fontId="5" fillId="0" borderId="2" xfId="1" applyFont="1" applyBorder="1">
      <alignment vertical="center"/>
    </xf>
    <xf numFmtId="41" fontId="5" fillId="0" borderId="3" xfId="1" applyFont="1" applyBorder="1">
      <alignment vertical="center"/>
    </xf>
    <xf numFmtId="41" fontId="5" fillId="0" borderId="4" xfId="1" applyFont="1" applyBorder="1">
      <alignment vertical="center"/>
    </xf>
    <xf numFmtId="41" fontId="5" fillId="0" borderId="5" xfId="0" applyNumberFormat="1" applyFont="1" applyBorder="1">
      <alignment vertical="center"/>
    </xf>
    <xf numFmtId="41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41" fontId="5" fillId="0" borderId="3" xfId="1" applyFont="1" applyBorder="1" applyAlignment="1">
      <alignment vertical="center"/>
    </xf>
    <xf numFmtId="41" fontId="5" fillId="0" borderId="3" xfId="1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3" xfId="0" applyFont="1" applyBorder="1">
      <alignment vertical="center"/>
    </xf>
    <xf numFmtId="41" fontId="5" fillId="0" borderId="0" xfId="1" applyFont="1">
      <alignment vertical="center"/>
    </xf>
    <xf numFmtId="41" fontId="4" fillId="0" borderId="5" xfId="0" applyNumberFormat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41" fontId="5" fillId="0" borderId="26" xfId="0" applyNumberFormat="1" applyFont="1" applyBorder="1">
      <alignment vertical="center"/>
    </xf>
    <xf numFmtId="41" fontId="5" fillId="0" borderId="17" xfId="1" applyFont="1" applyBorder="1">
      <alignment vertical="center"/>
    </xf>
    <xf numFmtId="41" fontId="5" fillId="0" borderId="15" xfId="1" applyFont="1" applyBorder="1">
      <alignment vertical="center"/>
    </xf>
    <xf numFmtId="41" fontId="5" fillId="0" borderId="14" xfId="1" applyFont="1" applyBorder="1">
      <alignment vertical="center"/>
    </xf>
    <xf numFmtId="41" fontId="5" fillId="0" borderId="22" xfId="1" applyFont="1" applyBorder="1">
      <alignment vertical="center"/>
    </xf>
    <xf numFmtId="41" fontId="4" fillId="0" borderId="16" xfId="1" applyFont="1" applyBorder="1" applyAlignment="1">
      <alignment horizontal="left" vertical="center"/>
    </xf>
    <xf numFmtId="41" fontId="4" fillId="0" borderId="2" xfId="1" applyFont="1" applyBorder="1" applyAlignment="1">
      <alignment horizontal="left" vertical="center"/>
    </xf>
    <xf numFmtId="41" fontId="5" fillId="0" borderId="3" xfId="1" applyFont="1" applyBorder="1" applyAlignment="1">
      <alignment horizontal="left" vertical="center"/>
    </xf>
    <xf numFmtId="41" fontId="4" fillId="0" borderId="27" xfId="0" applyNumberFormat="1" applyFont="1" applyBorder="1">
      <alignment vertical="center"/>
    </xf>
    <xf numFmtId="41" fontId="4" fillId="0" borderId="28" xfId="0" applyNumberFormat="1" applyFont="1" applyBorder="1">
      <alignment vertical="center"/>
    </xf>
    <xf numFmtId="41" fontId="4" fillId="0" borderId="29" xfId="1" applyFont="1" applyBorder="1">
      <alignment vertical="center"/>
    </xf>
    <xf numFmtId="41" fontId="4" fillId="0" borderId="29" xfId="0" applyNumberFormat="1" applyFont="1" applyBorder="1">
      <alignment vertical="center"/>
    </xf>
    <xf numFmtId="41" fontId="4" fillId="0" borderId="27" xfId="1" applyFont="1" applyBorder="1">
      <alignment vertical="center"/>
    </xf>
    <xf numFmtId="41" fontId="5" fillId="0" borderId="34" xfId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5" fillId="0" borderId="35" xfId="1" applyFont="1" applyBorder="1" applyAlignment="1">
      <alignment horizontal="center" vertical="center" wrapText="1"/>
    </xf>
    <xf numFmtId="41" fontId="5" fillId="0" borderId="36" xfId="1" applyFont="1" applyBorder="1">
      <alignment vertical="center"/>
    </xf>
    <xf numFmtId="41" fontId="4" fillId="0" borderId="30" xfId="1" applyFont="1" applyBorder="1">
      <alignment vertical="center"/>
    </xf>
    <xf numFmtId="41" fontId="4" fillId="0" borderId="18" xfId="0" applyNumberFormat="1" applyFont="1" applyBorder="1">
      <alignment vertical="center"/>
    </xf>
    <xf numFmtId="41" fontId="5" fillId="0" borderId="7" xfId="1" applyFont="1" applyBorder="1" applyAlignment="1">
      <alignment horizontal="center" vertical="center" wrapText="1"/>
    </xf>
    <xf numFmtId="41" fontId="4" fillId="0" borderId="37" xfId="0" applyNumberFormat="1" applyFont="1" applyBorder="1">
      <alignment vertical="center"/>
    </xf>
    <xf numFmtId="41" fontId="4" fillId="0" borderId="36" xfId="1" applyFont="1" applyBorder="1">
      <alignment vertical="center"/>
    </xf>
    <xf numFmtId="41" fontId="5" fillId="0" borderId="36" xfId="0" applyNumberFormat="1" applyFont="1" applyBorder="1">
      <alignment vertical="center"/>
    </xf>
    <xf numFmtId="41" fontId="5" fillId="0" borderId="38" xfId="1" applyFont="1" applyBorder="1">
      <alignment vertical="center"/>
    </xf>
    <xf numFmtId="41" fontId="5" fillId="0" borderId="8" xfId="1" applyFont="1" applyBorder="1" applyAlignment="1">
      <alignment horizontal="center" vertical="center" wrapText="1"/>
    </xf>
    <xf numFmtId="41" fontId="4" fillId="0" borderId="30" xfId="0" applyNumberFormat="1" applyFont="1" applyBorder="1" applyAlignment="1">
      <alignment vertical="center" shrinkToFit="1"/>
    </xf>
    <xf numFmtId="41" fontId="4" fillId="0" borderId="4" xfId="1" applyFont="1" applyBorder="1" applyAlignment="1">
      <alignment vertical="center" shrinkToFit="1"/>
    </xf>
    <xf numFmtId="41" fontId="5" fillId="0" borderId="4" xfId="0" applyNumberFormat="1" applyFont="1" applyBorder="1">
      <alignment vertical="center"/>
    </xf>
    <xf numFmtId="41" fontId="5" fillId="0" borderId="40" xfId="1" applyFont="1" applyBorder="1" applyAlignment="1">
      <alignment horizontal="center" vertical="center"/>
    </xf>
    <xf numFmtId="41" fontId="5" fillId="0" borderId="41" xfId="1" applyFont="1" applyBorder="1" applyAlignment="1">
      <alignment horizontal="center" vertical="center" wrapText="1"/>
    </xf>
    <xf numFmtId="41" fontId="5" fillId="0" borderId="0" xfId="0" applyNumberFormat="1" applyFont="1">
      <alignment vertical="center"/>
    </xf>
    <xf numFmtId="0" fontId="4" fillId="0" borderId="39" xfId="0" applyFont="1" applyBorder="1" applyAlignment="1">
      <alignment horizontal="center" vertical="center"/>
    </xf>
    <xf numFmtId="41" fontId="4" fillId="0" borderId="30" xfId="0" applyNumberFormat="1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41" fontId="4" fillId="0" borderId="16" xfId="1" applyFont="1" applyBorder="1" applyAlignment="1">
      <alignment horizontal="left" vertical="center"/>
    </xf>
    <xf numFmtId="41" fontId="4" fillId="0" borderId="2" xfId="1" applyFont="1" applyBorder="1" applyAlignment="1">
      <alignment horizontal="left" vertical="center"/>
    </xf>
    <xf numFmtId="41" fontId="4" fillId="0" borderId="3" xfId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41" fontId="4" fillId="0" borderId="21" xfId="1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41" fontId="4" fillId="0" borderId="19" xfId="1" applyFont="1" applyBorder="1" applyAlignment="1">
      <alignment horizontal="center" vertical="center"/>
    </xf>
    <xf numFmtId="41" fontId="5" fillId="0" borderId="2" xfId="1" applyFont="1" applyBorder="1" applyAlignment="1">
      <alignment horizontal="left" vertical="center"/>
    </xf>
    <xf numFmtId="41" fontId="5" fillId="0" borderId="3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1" fontId="4" fillId="0" borderId="30" xfId="0" applyNumberFormat="1" applyFont="1" applyBorder="1">
      <alignment vertical="center"/>
    </xf>
    <xf numFmtId="41" fontId="4" fillId="0" borderId="36" xfId="0" applyNumberFormat="1" applyFont="1" applyBorder="1">
      <alignment vertical="center"/>
    </xf>
    <xf numFmtId="41" fontId="4" fillId="0" borderId="4" xfId="0" applyNumberFormat="1" applyFont="1" applyBorder="1">
      <alignment vertical="center"/>
    </xf>
    <xf numFmtId="41" fontId="4" fillId="0" borderId="4" xfId="0" applyNumberFormat="1" applyFont="1" applyFill="1" applyBorder="1">
      <alignment vertical="center"/>
    </xf>
    <xf numFmtId="41" fontId="4" fillId="0" borderId="22" xfId="0" applyNumberFormat="1" applyFont="1" applyBorder="1">
      <alignment vertical="center"/>
    </xf>
    <xf numFmtId="41" fontId="4" fillId="0" borderId="42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="93" zoomScaleNormal="93" workbookViewId="0">
      <pane xSplit="21" ySplit="6" topLeftCell="V7" activePane="bottomRight" state="frozen"/>
      <selection pane="topRight" activeCell="V1" sqref="V1"/>
      <selection pane="bottomLeft" activeCell="A7" sqref="A7"/>
      <selection pane="bottomRight" activeCell="M32" sqref="M32"/>
    </sheetView>
  </sheetViews>
  <sheetFormatPr defaultRowHeight="12" x14ac:dyDescent="0.3"/>
  <cols>
    <col min="1" max="1" width="3.25" style="1" customWidth="1"/>
    <col min="2" max="2" width="3" style="1" customWidth="1"/>
    <col min="3" max="3" width="13.125" style="1" customWidth="1"/>
    <col min="4" max="4" width="11.125" style="1" customWidth="1"/>
    <col min="5" max="5" width="10.625" style="12" customWidth="1"/>
    <col min="6" max="6" width="10.625" style="26" customWidth="1"/>
    <col min="7" max="8" width="8.875" style="26" customWidth="1"/>
    <col min="9" max="9" width="8.75" style="26" customWidth="1"/>
    <col min="10" max="10" width="9.375" style="26" customWidth="1"/>
    <col min="11" max="11" width="10.125" style="26" customWidth="1"/>
    <col min="12" max="12" width="9.875" style="26" customWidth="1"/>
    <col min="13" max="13" width="10" style="26" customWidth="1"/>
    <col min="14" max="14" width="9" style="26" customWidth="1"/>
    <col min="15" max="15" width="9.25" style="26" customWidth="1"/>
    <col min="16" max="16" width="9.625" style="26" customWidth="1"/>
    <col min="17" max="17" width="9.125" style="26" customWidth="1"/>
    <col min="18" max="18" width="8.375" style="26" customWidth="1"/>
    <col min="19" max="19" width="8.25" style="26" customWidth="1"/>
    <col min="20" max="20" width="8.75" style="26" customWidth="1"/>
    <col min="21" max="21" width="8.875" style="26" customWidth="1"/>
    <col min="22" max="22" width="12.5" style="1" customWidth="1"/>
    <col min="23" max="16384" width="9" style="1"/>
  </cols>
  <sheetData>
    <row r="1" spans="1:22" ht="39.75" customHeight="1" x14ac:dyDescent="0.3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2" ht="21" customHeight="1" thickBot="1" x14ac:dyDescent="0.25">
      <c r="A2" s="81" t="s">
        <v>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2" s="2" customFormat="1" ht="21" customHeight="1" thickBot="1" x14ac:dyDescent="0.35">
      <c r="A3" s="82" t="s">
        <v>4</v>
      </c>
      <c r="B3" s="83"/>
      <c r="C3" s="84"/>
      <c r="D3" s="72" t="s">
        <v>61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2" s="2" customFormat="1" ht="21" customHeight="1" thickBot="1" x14ac:dyDescent="0.35">
      <c r="A4" s="85"/>
      <c r="B4" s="86"/>
      <c r="C4" s="87"/>
      <c r="D4" s="88" t="s">
        <v>14</v>
      </c>
      <c r="E4" s="72" t="s">
        <v>52</v>
      </c>
      <c r="F4" s="73"/>
      <c r="G4" s="74"/>
      <c r="H4" s="72" t="s">
        <v>13</v>
      </c>
      <c r="I4" s="73"/>
      <c r="J4" s="73"/>
      <c r="K4" s="73"/>
      <c r="L4" s="73"/>
      <c r="M4" s="73"/>
      <c r="N4" s="73"/>
      <c r="O4" s="73"/>
      <c r="P4" s="73"/>
      <c r="Q4" s="74"/>
      <c r="R4" s="73" t="s">
        <v>16</v>
      </c>
      <c r="S4" s="74"/>
      <c r="T4" s="72" t="s">
        <v>17</v>
      </c>
      <c r="U4" s="74"/>
    </row>
    <row r="5" spans="1:22" s="6" customFormat="1" ht="53.25" customHeight="1" thickBot="1" x14ac:dyDescent="0.35">
      <c r="A5" s="3" t="s">
        <v>0</v>
      </c>
      <c r="B5" s="4" t="s">
        <v>1</v>
      </c>
      <c r="C5" s="5" t="s">
        <v>2</v>
      </c>
      <c r="D5" s="89"/>
      <c r="E5" s="63" t="s">
        <v>62</v>
      </c>
      <c r="F5" s="60" t="s">
        <v>5</v>
      </c>
      <c r="G5" s="61" t="s">
        <v>12</v>
      </c>
      <c r="H5" s="51" t="s">
        <v>6</v>
      </c>
      <c r="I5" s="44" t="s">
        <v>54</v>
      </c>
      <c r="J5" s="44" t="s">
        <v>55</v>
      </c>
      <c r="K5" s="44" t="s">
        <v>8</v>
      </c>
      <c r="L5" s="44" t="s">
        <v>9</v>
      </c>
      <c r="M5" s="47" t="s">
        <v>10</v>
      </c>
      <c r="N5" s="44" t="s">
        <v>53</v>
      </c>
      <c r="O5" s="44" t="s">
        <v>11</v>
      </c>
      <c r="P5" s="44" t="s">
        <v>56</v>
      </c>
      <c r="Q5" s="56" t="s">
        <v>18</v>
      </c>
      <c r="R5" s="47" t="s">
        <v>58</v>
      </c>
      <c r="S5" s="46" t="s">
        <v>59</v>
      </c>
      <c r="T5" s="45" t="s">
        <v>57</v>
      </c>
      <c r="U5" s="46" t="s">
        <v>19</v>
      </c>
    </row>
    <row r="6" spans="1:22" s="12" customFormat="1" ht="24" customHeight="1" x14ac:dyDescent="0.3">
      <c r="A6" s="75" t="s">
        <v>20</v>
      </c>
      <c r="B6" s="76"/>
      <c r="C6" s="77"/>
      <c r="D6" s="95">
        <f>D7+D23+D25+D40+D42+D44</f>
        <v>480047782</v>
      </c>
      <c r="E6" s="90">
        <f>E7+E23+E25</f>
        <v>342257130</v>
      </c>
      <c r="F6" s="64">
        <f>F7+F23+F25</f>
        <v>340257130</v>
      </c>
      <c r="G6" s="40">
        <v>2000000</v>
      </c>
      <c r="H6" s="43">
        <v>9113300</v>
      </c>
      <c r="I6" s="41">
        <f>I25+I44</f>
        <v>2181058</v>
      </c>
      <c r="J6" s="42">
        <v>1200000</v>
      </c>
      <c r="K6" s="41">
        <v>18606330</v>
      </c>
      <c r="L6" s="41">
        <v>45489080</v>
      </c>
      <c r="M6" s="49">
        <v>12180000</v>
      </c>
      <c r="N6" s="41">
        <v>7778000</v>
      </c>
      <c r="O6" s="41">
        <v>2984500</v>
      </c>
      <c r="P6" s="50">
        <f>P38+P44</f>
        <v>29219134</v>
      </c>
      <c r="Q6" s="52">
        <v>4875000</v>
      </c>
      <c r="R6" s="57">
        <v>1500000</v>
      </c>
      <c r="S6" s="40">
        <v>800000</v>
      </c>
      <c r="T6" s="39">
        <v>608000</v>
      </c>
      <c r="U6" s="40">
        <v>1256250</v>
      </c>
      <c r="V6" s="11"/>
    </row>
    <row r="7" spans="1:22" s="12" customFormat="1" ht="24" customHeight="1" x14ac:dyDescent="0.3">
      <c r="A7" s="66" t="s">
        <v>21</v>
      </c>
      <c r="B7" s="67"/>
      <c r="C7" s="68"/>
      <c r="D7" s="7">
        <f>D8+D13+D16</f>
        <v>267624630</v>
      </c>
      <c r="E7" s="91">
        <f>E8+E13+E16</f>
        <v>267624630</v>
      </c>
      <c r="F7" s="8">
        <f>F8+F13+F16</f>
        <v>265624630</v>
      </c>
      <c r="G7" s="53">
        <v>2000000</v>
      </c>
      <c r="H7" s="9"/>
      <c r="I7" s="10"/>
      <c r="J7" s="10"/>
      <c r="K7" s="10"/>
      <c r="L7" s="10"/>
      <c r="M7" s="14"/>
      <c r="N7" s="10"/>
      <c r="O7" s="10"/>
      <c r="P7" s="10"/>
      <c r="Q7" s="53"/>
      <c r="R7" s="14"/>
      <c r="S7" s="13"/>
      <c r="T7" s="9"/>
      <c r="U7" s="13"/>
      <c r="V7" s="11"/>
    </row>
    <row r="8" spans="1:22" ht="24" customHeight="1" x14ac:dyDescent="0.3">
      <c r="A8" s="15"/>
      <c r="B8" s="78" t="s">
        <v>22</v>
      </c>
      <c r="C8" s="79"/>
      <c r="D8" s="7">
        <f t="shared" ref="D8:D22" si="0">SUM(F8:U8)</f>
        <v>245697660</v>
      </c>
      <c r="E8" s="92">
        <f>SUM(F8:G8)</f>
        <v>245697660</v>
      </c>
      <c r="F8" s="14">
        <f>SUM(F9:F12)</f>
        <v>244457660</v>
      </c>
      <c r="G8" s="13">
        <v>1240000</v>
      </c>
      <c r="H8" s="15"/>
      <c r="I8" s="16"/>
      <c r="J8" s="16"/>
      <c r="K8" s="16"/>
      <c r="L8" s="16"/>
      <c r="M8" s="18"/>
      <c r="N8" s="16"/>
      <c r="O8" s="16"/>
      <c r="P8" s="16"/>
      <c r="Q8" s="48"/>
      <c r="R8" s="18"/>
      <c r="S8" s="17"/>
      <c r="T8" s="15"/>
      <c r="U8" s="17"/>
      <c r="V8" s="62"/>
    </row>
    <row r="9" spans="1:22" ht="24" customHeight="1" x14ac:dyDescent="0.3">
      <c r="A9" s="15"/>
      <c r="B9" s="16"/>
      <c r="C9" s="17" t="s">
        <v>23</v>
      </c>
      <c r="D9" s="19">
        <f t="shared" si="0"/>
        <v>190208000</v>
      </c>
      <c r="E9" s="59">
        <f t="shared" ref="E9:E29" si="1">SUM(F9:G9)</f>
        <v>190208000</v>
      </c>
      <c r="F9" s="18">
        <v>190208000</v>
      </c>
      <c r="G9" s="17"/>
      <c r="H9" s="15"/>
      <c r="I9" s="16"/>
      <c r="J9" s="16"/>
      <c r="K9" s="16"/>
      <c r="L9" s="16"/>
      <c r="M9" s="18"/>
      <c r="N9" s="16"/>
      <c r="O9" s="16"/>
      <c r="P9" s="16"/>
      <c r="Q9" s="48"/>
      <c r="R9" s="18"/>
      <c r="S9" s="17"/>
      <c r="T9" s="15"/>
      <c r="U9" s="17"/>
      <c r="V9" s="62"/>
    </row>
    <row r="10" spans="1:22" ht="24" customHeight="1" x14ac:dyDescent="0.3">
      <c r="A10" s="15"/>
      <c r="B10" s="16"/>
      <c r="C10" s="17" t="s">
        <v>24</v>
      </c>
      <c r="D10" s="19">
        <f t="shared" si="0"/>
        <v>24378320</v>
      </c>
      <c r="E10" s="59">
        <f t="shared" si="1"/>
        <v>24378320</v>
      </c>
      <c r="F10" s="18">
        <v>23138320</v>
      </c>
      <c r="G10" s="17">
        <v>1240000</v>
      </c>
      <c r="H10" s="15"/>
      <c r="I10" s="16"/>
      <c r="J10" s="16"/>
      <c r="K10" s="16"/>
      <c r="L10" s="16"/>
      <c r="M10" s="18"/>
      <c r="N10" s="16"/>
      <c r="O10" s="16"/>
      <c r="P10" s="16"/>
      <c r="Q10" s="48"/>
      <c r="R10" s="18"/>
      <c r="S10" s="17"/>
      <c r="T10" s="15"/>
      <c r="U10" s="17"/>
      <c r="V10" s="62"/>
    </row>
    <row r="11" spans="1:22" ht="24" customHeight="1" x14ac:dyDescent="0.3">
      <c r="A11" s="15"/>
      <c r="B11" s="16"/>
      <c r="C11" s="17" t="s">
        <v>25</v>
      </c>
      <c r="D11" s="19">
        <f t="shared" si="0"/>
        <v>14427330</v>
      </c>
      <c r="E11" s="59">
        <f t="shared" si="1"/>
        <v>14427330</v>
      </c>
      <c r="F11" s="18">
        <v>14427330</v>
      </c>
      <c r="G11" s="17"/>
      <c r="H11" s="15"/>
      <c r="I11" s="16"/>
      <c r="J11" s="16"/>
      <c r="K11" s="16"/>
      <c r="L11" s="16"/>
      <c r="M11" s="18"/>
      <c r="N11" s="16"/>
      <c r="O11" s="16"/>
      <c r="P11" s="16"/>
      <c r="Q11" s="48"/>
      <c r="R11" s="18"/>
      <c r="S11" s="17"/>
      <c r="T11" s="15"/>
      <c r="U11" s="17"/>
      <c r="V11" s="62"/>
    </row>
    <row r="12" spans="1:22" ht="24" customHeight="1" x14ac:dyDescent="0.3">
      <c r="A12" s="15"/>
      <c r="B12" s="16"/>
      <c r="C12" s="17" t="s">
        <v>26</v>
      </c>
      <c r="D12" s="19">
        <f t="shared" si="0"/>
        <v>16684010</v>
      </c>
      <c r="E12" s="59">
        <f t="shared" si="1"/>
        <v>16684010</v>
      </c>
      <c r="F12" s="18">
        <v>16684010</v>
      </c>
      <c r="G12" s="17"/>
      <c r="H12" s="15"/>
      <c r="I12" s="16"/>
      <c r="J12" s="16"/>
      <c r="K12" s="16"/>
      <c r="L12" s="16"/>
      <c r="M12" s="18"/>
      <c r="N12" s="16"/>
      <c r="O12" s="16"/>
      <c r="P12" s="16"/>
      <c r="Q12" s="48"/>
      <c r="R12" s="18"/>
      <c r="S12" s="17"/>
      <c r="T12" s="15"/>
      <c r="U12" s="17"/>
    </row>
    <row r="13" spans="1:22" ht="24" customHeight="1" x14ac:dyDescent="0.3">
      <c r="A13" s="15"/>
      <c r="B13" s="78" t="s">
        <v>27</v>
      </c>
      <c r="C13" s="79"/>
      <c r="D13" s="7">
        <f t="shared" si="0"/>
        <v>2511800</v>
      </c>
      <c r="E13" s="92">
        <f t="shared" si="1"/>
        <v>2511800</v>
      </c>
      <c r="F13" s="14">
        <f>SUM(F14:F15)</f>
        <v>2511800</v>
      </c>
      <c r="G13" s="17"/>
      <c r="H13" s="15"/>
      <c r="I13" s="16"/>
      <c r="J13" s="16"/>
      <c r="K13" s="16"/>
      <c r="L13" s="16"/>
      <c r="M13" s="18"/>
      <c r="N13" s="16"/>
      <c r="O13" s="16"/>
      <c r="P13" s="16"/>
      <c r="Q13" s="48"/>
      <c r="R13" s="18"/>
      <c r="S13" s="17"/>
      <c r="T13" s="15"/>
      <c r="U13" s="17"/>
    </row>
    <row r="14" spans="1:22" ht="24" customHeight="1" x14ac:dyDescent="0.3">
      <c r="A14" s="15"/>
      <c r="B14" s="16"/>
      <c r="C14" s="17" t="s">
        <v>28</v>
      </c>
      <c r="D14" s="19">
        <f t="shared" si="0"/>
        <v>421800</v>
      </c>
      <c r="E14" s="59">
        <f t="shared" si="1"/>
        <v>421800</v>
      </c>
      <c r="F14" s="18">
        <v>421800</v>
      </c>
      <c r="G14" s="17"/>
      <c r="H14" s="15"/>
      <c r="I14" s="16"/>
      <c r="J14" s="16"/>
      <c r="K14" s="16"/>
      <c r="L14" s="16"/>
      <c r="M14" s="18"/>
      <c r="N14" s="16"/>
      <c r="O14" s="16"/>
      <c r="P14" s="16"/>
      <c r="Q14" s="48"/>
      <c r="R14" s="18"/>
      <c r="S14" s="17"/>
      <c r="T14" s="15"/>
      <c r="U14" s="17"/>
    </row>
    <row r="15" spans="1:22" ht="24" customHeight="1" x14ac:dyDescent="0.3">
      <c r="A15" s="15"/>
      <c r="B15" s="16"/>
      <c r="C15" s="17" t="s">
        <v>29</v>
      </c>
      <c r="D15" s="19">
        <f t="shared" si="0"/>
        <v>2090000</v>
      </c>
      <c r="E15" s="59">
        <f t="shared" si="1"/>
        <v>2090000</v>
      </c>
      <c r="F15" s="18">
        <v>2090000</v>
      </c>
      <c r="G15" s="17"/>
      <c r="H15" s="15"/>
      <c r="I15" s="16"/>
      <c r="J15" s="16"/>
      <c r="K15" s="16"/>
      <c r="L15" s="16"/>
      <c r="M15" s="18"/>
      <c r="N15" s="16"/>
      <c r="O15" s="16"/>
      <c r="P15" s="16"/>
      <c r="Q15" s="48"/>
      <c r="R15" s="18"/>
      <c r="S15" s="17"/>
      <c r="T15" s="15"/>
      <c r="U15" s="17"/>
    </row>
    <row r="16" spans="1:22" ht="24" customHeight="1" x14ac:dyDescent="0.3">
      <c r="A16" s="15"/>
      <c r="B16" s="78" t="s">
        <v>21</v>
      </c>
      <c r="C16" s="79"/>
      <c r="D16" s="7">
        <f t="shared" si="0"/>
        <v>19415170</v>
      </c>
      <c r="E16" s="92">
        <f t="shared" si="1"/>
        <v>19415170</v>
      </c>
      <c r="F16" s="14">
        <f>SUM(F17:F22)</f>
        <v>18655170</v>
      </c>
      <c r="G16" s="13">
        <v>760000</v>
      </c>
      <c r="H16" s="9"/>
      <c r="I16" s="10"/>
      <c r="J16" s="10"/>
      <c r="K16" s="10"/>
      <c r="L16" s="10"/>
      <c r="M16" s="14"/>
      <c r="N16" s="10"/>
      <c r="O16" s="10"/>
      <c r="P16" s="10"/>
      <c r="Q16" s="53"/>
      <c r="R16" s="14"/>
      <c r="S16" s="13"/>
      <c r="T16" s="9"/>
      <c r="U16" s="13"/>
    </row>
    <row r="17" spans="1:22" ht="24" customHeight="1" x14ac:dyDescent="0.3">
      <c r="A17" s="15"/>
      <c r="B17" s="16"/>
      <c r="C17" s="17" t="s">
        <v>30</v>
      </c>
      <c r="D17" s="19">
        <f t="shared" si="0"/>
        <v>4859000</v>
      </c>
      <c r="E17" s="59">
        <f t="shared" si="1"/>
        <v>4859000</v>
      </c>
      <c r="F17" s="18">
        <v>4859000</v>
      </c>
      <c r="G17" s="17"/>
      <c r="H17" s="15"/>
      <c r="I17" s="16"/>
      <c r="J17" s="16"/>
      <c r="K17" s="16"/>
      <c r="L17" s="16"/>
      <c r="M17" s="18"/>
      <c r="N17" s="16"/>
      <c r="O17" s="16"/>
      <c r="P17" s="16"/>
      <c r="Q17" s="48"/>
      <c r="R17" s="18"/>
      <c r="S17" s="17"/>
      <c r="T17" s="15"/>
      <c r="U17" s="17"/>
    </row>
    <row r="18" spans="1:22" ht="24" customHeight="1" x14ac:dyDescent="0.3">
      <c r="A18" s="15"/>
      <c r="B18" s="16"/>
      <c r="C18" s="17" t="s">
        <v>31</v>
      </c>
      <c r="D18" s="19">
        <f t="shared" si="0"/>
        <v>8624410</v>
      </c>
      <c r="E18" s="59">
        <f t="shared" si="1"/>
        <v>8624410</v>
      </c>
      <c r="F18" s="18">
        <v>8624410</v>
      </c>
      <c r="G18" s="17"/>
      <c r="H18" s="15"/>
      <c r="I18" s="16"/>
      <c r="J18" s="16"/>
      <c r="K18" s="16"/>
      <c r="L18" s="16"/>
      <c r="M18" s="18"/>
      <c r="N18" s="16"/>
      <c r="O18" s="16"/>
      <c r="P18" s="16"/>
      <c r="Q18" s="48"/>
      <c r="R18" s="18"/>
      <c r="S18" s="17"/>
      <c r="T18" s="15"/>
      <c r="U18" s="17"/>
    </row>
    <row r="19" spans="1:22" ht="24" customHeight="1" x14ac:dyDescent="0.3">
      <c r="A19" s="15"/>
      <c r="B19" s="16"/>
      <c r="C19" s="17" t="s">
        <v>32</v>
      </c>
      <c r="D19" s="19">
        <f t="shared" si="0"/>
        <v>1881260</v>
      </c>
      <c r="E19" s="59">
        <f t="shared" si="1"/>
        <v>1881260</v>
      </c>
      <c r="F19" s="18">
        <v>1881260</v>
      </c>
      <c r="G19" s="17"/>
      <c r="H19" s="15"/>
      <c r="I19" s="16"/>
      <c r="J19" s="16"/>
      <c r="K19" s="16"/>
      <c r="L19" s="16"/>
      <c r="M19" s="18"/>
      <c r="N19" s="16"/>
      <c r="O19" s="16"/>
      <c r="P19" s="16"/>
      <c r="Q19" s="48"/>
      <c r="R19" s="18"/>
      <c r="S19" s="17"/>
      <c r="T19" s="15"/>
      <c r="U19" s="17"/>
    </row>
    <row r="20" spans="1:22" ht="24" customHeight="1" x14ac:dyDescent="0.3">
      <c r="A20" s="15"/>
      <c r="B20" s="16"/>
      <c r="C20" s="17" t="s">
        <v>33</v>
      </c>
      <c r="D20" s="19">
        <f t="shared" si="0"/>
        <v>1093700</v>
      </c>
      <c r="E20" s="59">
        <f t="shared" si="1"/>
        <v>1093700</v>
      </c>
      <c r="F20" s="18">
        <v>733700</v>
      </c>
      <c r="G20" s="17">
        <v>360000</v>
      </c>
      <c r="H20" s="15"/>
      <c r="I20" s="16"/>
      <c r="J20" s="16"/>
      <c r="K20" s="16"/>
      <c r="L20" s="16"/>
      <c r="M20" s="18"/>
      <c r="N20" s="16"/>
      <c r="O20" s="16"/>
      <c r="P20" s="16"/>
      <c r="Q20" s="48"/>
      <c r="R20" s="18"/>
      <c r="S20" s="17"/>
      <c r="T20" s="15"/>
      <c r="U20" s="17"/>
    </row>
    <row r="21" spans="1:22" ht="24" customHeight="1" x14ac:dyDescent="0.3">
      <c r="A21" s="15"/>
      <c r="B21" s="16"/>
      <c r="C21" s="17" t="s">
        <v>34</v>
      </c>
      <c r="D21" s="19">
        <f t="shared" si="0"/>
        <v>932000</v>
      </c>
      <c r="E21" s="59">
        <f t="shared" si="1"/>
        <v>932000</v>
      </c>
      <c r="F21" s="18">
        <v>932000</v>
      </c>
      <c r="G21" s="17"/>
      <c r="H21" s="15"/>
      <c r="I21" s="16"/>
      <c r="J21" s="16"/>
      <c r="K21" s="16"/>
      <c r="L21" s="16"/>
      <c r="M21" s="18"/>
      <c r="N21" s="16"/>
      <c r="O21" s="16"/>
      <c r="P21" s="16"/>
      <c r="Q21" s="48"/>
      <c r="R21" s="18"/>
      <c r="S21" s="17"/>
      <c r="T21" s="15"/>
      <c r="U21" s="17"/>
    </row>
    <row r="22" spans="1:22" ht="24" customHeight="1" x14ac:dyDescent="0.3">
      <c r="A22" s="15"/>
      <c r="B22" s="16"/>
      <c r="C22" s="17" t="s">
        <v>35</v>
      </c>
      <c r="D22" s="19">
        <f t="shared" si="0"/>
        <v>2024800</v>
      </c>
      <c r="E22" s="59">
        <f t="shared" si="1"/>
        <v>2024800</v>
      </c>
      <c r="F22" s="18">
        <v>1624800</v>
      </c>
      <c r="G22" s="17">
        <v>400000</v>
      </c>
      <c r="H22" s="15"/>
      <c r="I22" s="16"/>
      <c r="J22" s="16"/>
      <c r="K22" s="16"/>
      <c r="L22" s="16"/>
      <c r="M22" s="18"/>
      <c r="N22" s="16"/>
      <c r="O22" s="16"/>
      <c r="P22" s="16"/>
      <c r="Q22" s="48"/>
      <c r="R22" s="18"/>
      <c r="S22" s="17"/>
      <c r="T22" s="15"/>
      <c r="U22" s="17"/>
    </row>
    <row r="23" spans="1:22" ht="24" customHeight="1" x14ac:dyDescent="0.3">
      <c r="A23" s="66" t="s">
        <v>36</v>
      </c>
      <c r="B23" s="67"/>
      <c r="C23" s="68"/>
      <c r="D23" s="7">
        <v>2000000</v>
      </c>
      <c r="E23" s="92">
        <f t="shared" si="1"/>
        <v>2000000</v>
      </c>
      <c r="F23" s="14">
        <v>2000000</v>
      </c>
      <c r="G23" s="17"/>
      <c r="H23" s="15"/>
      <c r="I23" s="16"/>
      <c r="J23" s="16"/>
      <c r="K23" s="16"/>
      <c r="L23" s="16"/>
      <c r="M23" s="18"/>
      <c r="N23" s="16"/>
      <c r="O23" s="16"/>
      <c r="P23" s="16"/>
      <c r="Q23" s="48"/>
      <c r="R23" s="18"/>
      <c r="S23" s="17"/>
      <c r="T23" s="15"/>
      <c r="U23" s="17"/>
    </row>
    <row r="24" spans="1:22" ht="24" customHeight="1" x14ac:dyDescent="0.3">
      <c r="A24" s="15"/>
      <c r="B24" s="16"/>
      <c r="C24" s="17" t="s">
        <v>37</v>
      </c>
      <c r="D24" s="19">
        <f>SUM(F24:U24)</f>
        <v>2000000</v>
      </c>
      <c r="E24" s="59">
        <f t="shared" si="1"/>
        <v>2000000</v>
      </c>
      <c r="F24" s="18">
        <v>2000000</v>
      </c>
      <c r="G24" s="17"/>
      <c r="H24" s="15"/>
      <c r="I24" s="16"/>
      <c r="J24" s="16"/>
      <c r="K24" s="16"/>
      <c r="L24" s="16"/>
      <c r="M24" s="18"/>
      <c r="N24" s="16"/>
      <c r="O24" s="16"/>
      <c r="P24" s="16"/>
      <c r="Q24" s="48"/>
      <c r="R24" s="18"/>
      <c r="S24" s="17"/>
      <c r="T24" s="15"/>
      <c r="U24" s="17"/>
    </row>
    <row r="25" spans="1:22" ht="24" customHeight="1" x14ac:dyDescent="0.3">
      <c r="A25" s="66" t="s">
        <v>38</v>
      </c>
      <c r="B25" s="67"/>
      <c r="C25" s="68"/>
      <c r="D25" s="7">
        <f>E25+H25+I25+J25+K25+L25+M25+N25+O25+P25+Q25</f>
        <v>206248710</v>
      </c>
      <c r="E25" s="92">
        <f t="shared" si="1"/>
        <v>72632500</v>
      </c>
      <c r="F25" s="14">
        <f>SUM(F26:F29)</f>
        <v>72632500</v>
      </c>
      <c r="G25" s="17">
        <v>0</v>
      </c>
      <c r="H25" s="15">
        <v>9113300</v>
      </c>
      <c r="I25" s="16">
        <v>2180000</v>
      </c>
      <c r="J25" s="20">
        <v>1200000</v>
      </c>
      <c r="K25" s="16">
        <v>18606330</v>
      </c>
      <c r="L25" s="16">
        <v>45489080</v>
      </c>
      <c r="M25" s="18">
        <v>12180000</v>
      </c>
      <c r="N25" s="16">
        <v>7778000</v>
      </c>
      <c r="O25" s="16">
        <v>2984500</v>
      </c>
      <c r="P25" s="20">
        <v>29210000</v>
      </c>
      <c r="Q25" s="54">
        <v>4875000</v>
      </c>
      <c r="R25" s="18">
        <v>0</v>
      </c>
      <c r="S25" s="17">
        <v>0</v>
      </c>
      <c r="T25" s="15">
        <v>0</v>
      </c>
      <c r="U25" s="17">
        <v>0</v>
      </c>
      <c r="V25" s="62">
        <f>SUM(H25:Q25)</f>
        <v>133616210</v>
      </c>
    </row>
    <row r="26" spans="1:22" ht="24" customHeight="1" x14ac:dyDescent="0.3">
      <c r="A26" s="36"/>
      <c r="B26" s="37"/>
      <c r="C26" s="38" t="s">
        <v>44</v>
      </c>
      <c r="D26" s="19">
        <f>SUM(F26:U26)</f>
        <v>32750000</v>
      </c>
      <c r="E26" s="59">
        <f t="shared" si="1"/>
        <v>32750000</v>
      </c>
      <c r="F26" s="59">
        <v>32750000</v>
      </c>
      <c r="G26" s="17"/>
      <c r="H26" s="15"/>
      <c r="I26" s="16"/>
      <c r="J26" s="16"/>
      <c r="K26" s="16"/>
      <c r="L26" s="16"/>
      <c r="M26" s="18"/>
      <c r="N26" s="16"/>
      <c r="O26" s="16"/>
      <c r="P26" s="16"/>
      <c r="Q26" s="48"/>
      <c r="R26" s="18"/>
      <c r="S26" s="17"/>
      <c r="T26" s="15"/>
      <c r="U26" s="17"/>
      <c r="V26" s="62">
        <f>E25</f>
        <v>72632500</v>
      </c>
    </row>
    <row r="27" spans="1:22" ht="24" customHeight="1" x14ac:dyDescent="0.3">
      <c r="A27" s="36"/>
      <c r="B27" s="37"/>
      <c r="C27" s="38" t="s">
        <v>45</v>
      </c>
      <c r="D27" s="19">
        <f>SUM(F27:U27)</f>
        <v>7827300</v>
      </c>
      <c r="E27" s="59">
        <f t="shared" si="1"/>
        <v>7827300</v>
      </c>
      <c r="F27" s="59">
        <v>7827300</v>
      </c>
      <c r="G27" s="17"/>
      <c r="H27" s="15"/>
      <c r="I27" s="16"/>
      <c r="J27" s="16"/>
      <c r="K27" s="16"/>
      <c r="L27" s="16"/>
      <c r="M27" s="18"/>
      <c r="N27" s="16"/>
      <c r="O27" s="16"/>
      <c r="P27" s="16"/>
      <c r="Q27" s="48"/>
      <c r="R27" s="18"/>
      <c r="S27" s="17"/>
      <c r="T27" s="15"/>
      <c r="U27" s="17"/>
      <c r="V27" s="62">
        <f>SUM(V25:V26)</f>
        <v>206248710</v>
      </c>
    </row>
    <row r="28" spans="1:22" ht="24" customHeight="1" x14ac:dyDescent="0.3">
      <c r="A28" s="36"/>
      <c r="B28" s="37"/>
      <c r="C28" s="38" t="s">
        <v>46</v>
      </c>
      <c r="D28" s="19">
        <f>SUM(F28:U28)</f>
        <v>9552500</v>
      </c>
      <c r="E28" s="59">
        <f t="shared" si="1"/>
        <v>9552500</v>
      </c>
      <c r="F28" s="59">
        <v>9552500</v>
      </c>
      <c r="G28" s="17"/>
      <c r="H28" s="15"/>
      <c r="I28" s="16"/>
      <c r="J28" s="16"/>
      <c r="K28" s="16"/>
      <c r="L28" s="16"/>
      <c r="M28" s="18"/>
      <c r="N28" s="16"/>
      <c r="O28" s="16"/>
      <c r="P28" s="16"/>
      <c r="Q28" s="48"/>
      <c r="R28" s="18"/>
      <c r="S28" s="17"/>
      <c r="T28" s="15"/>
      <c r="U28" s="17"/>
    </row>
    <row r="29" spans="1:22" ht="24" customHeight="1" x14ac:dyDescent="0.3">
      <c r="A29" s="36"/>
      <c r="B29" s="37"/>
      <c r="C29" s="38" t="s">
        <v>47</v>
      </c>
      <c r="D29" s="19">
        <f>SUM(F29:U29)</f>
        <v>22502700</v>
      </c>
      <c r="E29" s="59">
        <f t="shared" si="1"/>
        <v>22502700</v>
      </c>
      <c r="F29" s="59">
        <v>22502700</v>
      </c>
      <c r="G29" s="17"/>
      <c r="H29" s="15"/>
      <c r="I29" s="16"/>
      <c r="J29" s="16"/>
      <c r="K29" s="16"/>
      <c r="L29" s="16"/>
      <c r="M29" s="18"/>
      <c r="N29" s="16"/>
      <c r="O29" s="16"/>
      <c r="P29" s="16"/>
      <c r="Q29" s="48"/>
      <c r="R29" s="18"/>
      <c r="S29" s="17"/>
      <c r="T29" s="15"/>
      <c r="U29" s="17"/>
    </row>
    <row r="30" spans="1:22" ht="24" customHeight="1" x14ac:dyDescent="0.3">
      <c r="A30" s="36"/>
      <c r="B30" s="37"/>
      <c r="C30" s="23" t="s">
        <v>64</v>
      </c>
      <c r="D30" s="19">
        <v>9113300</v>
      </c>
      <c r="E30" s="92"/>
      <c r="F30" s="59"/>
      <c r="G30" s="48"/>
      <c r="H30" s="15">
        <v>9113300</v>
      </c>
      <c r="I30" s="16"/>
      <c r="J30" s="16"/>
      <c r="K30" s="16"/>
      <c r="L30" s="16"/>
      <c r="M30" s="18"/>
      <c r="N30" s="16"/>
      <c r="O30" s="16"/>
      <c r="P30" s="16"/>
      <c r="Q30" s="48"/>
      <c r="R30" s="18"/>
      <c r="S30" s="17"/>
      <c r="T30" s="15"/>
      <c r="U30" s="17"/>
    </row>
    <row r="31" spans="1:22" ht="24" customHeight="1" x14ac:dyDescent="0.3">
      <c r="A31" s="36"/>
      <c r="B31" s="37"/>
      <c r="C31" s="25" t="s">
        <v>41</v>
      </c>
      <c r="D31" s="19">
        <v>2180000</v>
      </c>
      <c r="E31" s="92"/>
      <c r="F31" s="59"/>
      <c r="G31" s="48"/>
      <c r="H31" s="15"/>
      <c r="I31" s="16">
        <v>2180000</v>
      </c>
      <c r="J31" s="16"/>
      <c r="K31" s="16"/>
      <c r="L31" s="16"/>
      <c r="M31" s="18"/>
      <c r="N31" s="16"/>
      <c r="O31" s="16"/>
      <c r="P31" s="16"/>
      <c r="Q31" s="48"/>
      <c r="R31" s="18"/>
      <c r="S31" s="17"/>
      <c r="T31" s="15"/>
      <c r="U31" s="17"/>
    </row>
    <row r="32" spans="1:22" ht="24" customHeight="1" x14ac:dyDescent="0.3">
      <c r="A32" s="36"/>
      <c r="B32" s="37"/>
      <c r="C32" s="25" t="s">
        <v>42</v>
      </c>
      <c r="D32" s="19">
        <v>1200000</v>
      </c>
      <c r="E32" s="92"/>
      <c r="F32" s="59"/>
      <c r="G32" s="48"/>
      <c r="H32" s="15"/>
      <c r="I32" s="16"/>
      <c r="J32" s="16">
        <v>1200000</v>
      </c>
      <c r="K32" s="16"/>
      <c r="L32" s="16"/>
      <c r="M32" s="18"/>
      <c r="N32" s="16"/>
      <c r="O32" s="16"/>
      <c r="P32" s="16"/>
      <c r="Q32" s="48"/>
      <c r="R32" s="18"/>
      <c r="S32" s="17"/>
      <c r="T32" s="15"/>
      <c r="U32" s="17"/>
    </row>
    <row r="33" spans="1:22" ht="24" customHeight="1" x14ac:dyDescent="0.3">
      <c r="A33" s="36"/>
      <c r="B33" s="37"/>
      <c r="C33" s="23" t="s">
        <v>8</v>
      </c>
      <c r="D33" s="19">
        <v>18606330</v>
      </c>
      <c r="E33" s="92"/>
      <c r="F33" s="59"/>
      <c r="G33" s="48"/>
      <c r="H33" s="15"/>
      <c r="I33" s="16"/>
      <c r="J33" s="16"/>
      <c r="K33" s="16">
        <v>18606330</v>
      </c>
      <c r="L33" s="16"/>
      <c r="M33" s="18"/>
      <c r="N33" s="16"/>
      <c r="O33" s="16"/>
      <c r="P33" s="16"/>
      <c r="Q33" s="48"/>
      <c r="R33" s="18"/>
      <c r="S33" s="17"/>
      <c r="T33" s="15"/>
      <c r="U33" s="17"/>
    </row>
    <row r="34" spans="1:22" ht="24" customHeight="1" x14ac:dyDescent="0.3">
      <c r="A34" s="36"/>
      <c r="B34" s="37"/>
      <c r="C34" s="23" t="s">
        <v>9</v>
      </c>
      <c r="D34" s="19">
        <v>45489080</v>
      </c>
      <c r="E34" s="92"/>
      <c r="F34" s="59"/>
      <c r="G34" s="48"/>
      <c r="H34" s="15"/>
      <c r="I34" s="16"/>
      <c r="J34" s="16"/>
      <c r="K34" s="16"/>
      <c r="L34" s="16">
        <v>45489080</v>
      </c>
      <c r="M34" s="18"/>
      <c r="N34" s="16"/>
      <c r="O34" s="16"/>
      <c r="P34" s="16"/>
      <c r="Q34" s="48"/>
      <c r="R34" s="18"/>
      <c r="S34" s="17"/>
      <c r="T34" s="15"/>
      <c r="U34" s="17"/>
    </row>
    <row r="35" spans="1:22" ht="24" customHeight="1" x14ac:dyDescent="0.3">
      <c r="A35" s="15"/>
      <c r="B35" s="21"/>
      <c r="C35" s="22" t="s">
        <v>40</v>
      </c>
      <c r="D35" s="19">
        <f>SUM(M35:U35)</f>
        <v>12180000</v>
      </c>
      <c r="E35" s="92"/>
      <c r="F35" s="18"/>
      <c r="G35" s="48"/>
      <c r="H35" s="9"/>
      <c r="I35" s="10"/>
      <c r="J35" s="10"/>
      <c r="K35" s="10"/>
      <c r="L35" s="10"/>
      <c r="M35" s="18">
        <v>12180000</v>
      </c>
      <c r="N35" s="10"/>
      <c r="O35" s="10"/>
      <c r="P35" s="10"/>
      <c r="Q35" s="53"/>
      <c r="R35" s="14"/>
      <c r="S35" s="13"/>
      <c r="T35" s="9"/>
      <c r="U35" s="13"/>
    </row>
    <row r="36" spans="1:22" ht="24" customHeight="1" x14ac:dyDescent="0.3">
      <c r="A36" s="15"/>
      <c r="B36" s="21"/>
      <c r="C36" s="23" t="s">
        <v>7</v>
      </c>
      <c r="D36" s="19">
        <v>7778000</v>
      </c>
      <c r="E36" s="92"/>
      <c r="F36" s="59"/>
      <c r="G36" s="48"/>
      <c r="H36" s="9"/>
      <c r="I36" s="10"/>
      <c r="J36" s="10"/>
      <c r="K36" s="10"/>
      <c r="L36" s="10"/>
      <c r="M36" s="18"/>
      <c r="N36" s="16">
        <v>7778000</v>
      </c>
      <c r="O36" s="10"/>
      <c r="P36" s="10"/>
      <c r="Q36" s="53"/>
      <c r="R36" s="14"/>
      <c r="S36" s="13"/>
      <c r="T36" s="9"/>
      <c r="U36" s="13"/>
    </row>
    <row r="37" spans="1:22" ht="24" customHeight="1" x14ac:dyDescent="0.3">
      <c r="A37" s="15"/>
      <c r="B37" s="21"/>
      <c r="C37" s="22" t="s">
        <v>39</v>
      </c>
      <c r="D37" s="19">
        <f>SUM(M37:U37)</f>
        <v>2984500</v>
      </c>
      <c r="E37" s="92"/>
      <c r="F37" s="18"/>
      <c r="G37" s="17"/>
      <c r="H37" s="15"/>
      <c r="I37" s="16"/>
      <c r="J37" s="16"/>
      <c r="K37" s="16"/>
      <c r="L37" s="16"/>
      <c r="M37" s="18"/>
      <c r="N37" s="16"/>
      <c r="O37" s="16">
        <v>2984500</v>
      </c>
      <c r="P37" s="16"/>
      <c r="Q37" s="48"/>
      <c r="R37" s="18"/>
      <c r="S37" s="17"/>
      <c r="T37" s="15"/>
      <c r="U37" s="17"/>
    </row>
    <row r="38" spans="1:22" ht="24" customHeight="1" x14ac:dyDescent="0.3">
      <c r="A38" s="15"/>
      <c r="B38" s="21"/>
      <c r="C38" s="65" t="s">
        <v>15</v>
      </c>
      <c r="D38" s="19">
        <f>SUM(M38:U38)</f>
        <v>29210000</v>
      </c>
      <c r="E38" s="92"/>
      <c r="F38" s="18"/>
      <c r="G38" s="17"/>
      <c r="H38" s="15"/>
      <c r="I38" s="16"/>
      <c r="J38" s="16"/>
      <c r="K38" s="16"/>
      <c r="L38" s="16"/>
      <c r="M38" s="18"/>
      <c r="N38" s="16"/>
      <c r="O38" s="16"/>
      <c r="P38" s="16">
        <v>29210000</v>
      </c>
      <c r="Q38" s="48"/>
      <c r="R38" s="18"/>
      <c r="S38" s="17"/>
      <c r="T38" s="15"/>
      <c r="U38" s="17"/>
    </row>
    <row r="39" spans="1:22" ht="24" customHeight="1" x14ac:dyDescent="0.3">
      <c r="A39" s="15"/>
      <c r="B39" s="21"/>
      <c r="C39" s="65" t="s">
        <v>43</v>
      </c>
      <c r="D39" s="19">
        <f>SUM(M39:U39)</f>
        <v>4875000</v>
      </c>
      <c r="E39" s="92"/>
      <c r="F39" s="18"/>
      <c r="G39" s="17"/>
      <c r="H39" s="15"/>
      <c r="I39" s="16"/>
      <c r="J39" s="16"/>
      <c r="K39" s="16"/>
      <c r="L39" s="16"/>
      <c r="M39" s="18"/>
      <c r="N39" s="16"/>
      <c r="O39" s="16"/>
      <c r="P39" s="16"/>
      <c r="Q39" s="48">
        <v>4875000</v>
      </c>
      <c r="R39" s="18"/>
      <c r="S39" s="17"/>
      <c r="T39" s="15"/>
      <c r="U39" s="17"/>
    </row>
    <row r="40" spans="1:22" ht="24" customHeight="1" x14ac:dyDescent="0.3">
      <c r="A40" s="69" t="s">
        <v>51</v>
      </c>
      <c r="B40" s="70"/>
      <c r="C40" s="71"/>
      <c r="D40" s="7">
        <v>1864250</v>
      </c>
      <c r="E40" s="92"/>
      <c r="F40" s="18"/>
      <c r="G40" s="17"/>
      <c r="H40" s="15"/>
      <c r="I40" s="16"/>
      <c r="J40" s="16"/>
      <c r="K40" s="16"/>
      <c r="L40" s="16"/>
      <c r="M40" s="18"/>
      <c r="N40" s="16"/>
      <c r="O40" s="16"/>
      <c r="P40" s="16"/>
      <c r="Q40" s="48"/>
      <c r="R40" s="18"/>
      <c r="S40" s="25"/>
      <c r="T40" s="9">
        <v>608000</v>
      </c>
      <c r="U40" s="13">
        <v>1256250</v>
      </c>
    </row>
    <row r="41" spans="1:22" ht="24" customHeight="1" x14ac:dyDescent="0.3">
      <c r="A41" s="24"/>
      <c r="B41" s="21"/>
      <c r="C41" s="25" t="s">
        <v>17</v>
      </c>
      <c r="D41" s="19">
        <f>SUM(M41:U41)</f>
        <v>1864250</v>
      </c>
      <c r="E41" s="92"/>
      <c r="F41" s="18"/>
      <c r="G41" s="17"/>
      <c r="H41" s="15"/>
      <c r="I41" s="16"/>
      <c r="J41" s="16"/>
      <c r="K41" s="16"/>
      <c r="L41" s="16"/>
      <c r="M41" s="18"/>
      <c r="N41" s="16"/>
      <c r="O41" s="16"/>
      <c r="P41" s="16"/>
      <c r="Q41" s="48"/>
      <c r="R41" s="18"/>
      <c r="S41" s="25"/>
      <c r="T41" s="15">
        <v>608000</v>
      </c>
      <c r="U41" s="17">
        <v>1256250</v>
      </c>
      <c r="V41" s="26"/>
    </row>
    <row r="42" spans="1:22" ht="24" customHeight="1" x14ac:dyDescent="0.3">
      <c r="A42" s="69" t="s">
        <v>48</v>
      </c>
      <c r="B42" s="70"/>
      <c r="C42" s="71"/>
      <c r="D42" s="27">
        <v>2300000</v>
      </c>
      <c r="E42" s="93"/>
      <c r="F42" s="18"/>
      <c r="G42" s="17"/>
      <c r="H42" s="15"/>
      <c r="I42" s="16"/>
      <c r="J42" s="16"/>
      <c r="K42" s="16"/>
      <c r="L42" s="16"/>
      <c r="M42" s="18"/>
      <c r="N42" s="16"/>
      <c r="O42" s="16"/>
      <c r="P42" s="16"/>
      <c r="Q42" s="48"/>
      <c r="R42" s="58">
        <v>1500000</v>
      </c>
      <c r="S42" s="13">
        <v>800000</v>
      </c>
      <c r="T42" s="15"/>
      <c r="U42" s="17"/>
    </row>
    <row r="43" spans="1:22" ht="24" customHeight="1" x14ac:dyDescent="0.3">
      <c r="A43" s="24"/>
      <c r="B43" s="21"/>
      <c r="C43" s="25" t="s">
        <v>48</v>
      </c>
      <c r="D43" s="19">
        <f>SUM(M43:U43)</f>
        <v>2300000</v>
      </c>
      <c r="E43" s="92"/>
      <c r="F43" s="18"/>
      <c r="G43" s="17"/>
      <c r="H43" s="15"/>
      <c r="I43" s="16"/>
      <c r="J43" s="16"/>
      <c r="K43" s="16"/>
      <c r="L43" s="16"/>
      <c r="M43" s="18"/>
      <c r="N43" s="16"/>
      <c r="O43" s="16"/>
      <c r="P43" s="16"/>
      <c r="Q43" s="48"/>
      <c r="R43" s="18">
        <v>1500000</v>
      </c>
      <c r="S43" s="17">
        <v>800000</v>
      </c>
      <c r="T43" s="15"/>
      <c r="U43" s="17"/>
    </row>
    <row r="44" spans="1:22" ht="22.5" customHeight="1" x14ac:dyDescent="0.3">
      <c r="A44" s="69" t="s">
        <v>49</v>
      </c>
      <c r="B44" s="70"/>
      <c r="C44" s="71"/>
      <c r="D44" s="7">
        <v>10192</v>
      </c>
      <c r="E44" s="92"/>
      <c r="F44" s="18"/>
      <c r="G44" s="17"/>
      <c r="H44" s="15"/>
      <c r="I44" s="10">
        <v>1058</v>
      </c>
      <c r="J44" s="16"/>
      <c r="K44" s="16"/>
      <c r="L44" s="16"/>
      <c r="M44" s="18"/>
      <c r="N44" s="16"/>
      <c r="O44" s="16"/>
      <c r="P44" s="10">
        <v>9134</v>
      </c>
      <c r="Q44" s="48"/>
      <c r="R44" s="18"/>
      <c r="S44" s="17"/>
      <c r="T44" s="15"/>
      <c r="U44" s="17"/>
    </row>
    <row r="45" spans="1:22" ht="22.5" customHeight="1" thickBot="1" x14ac:dyDescent="0.35">
      <c r="A45" s="28"/>
      <c r="B45" s="29"/>
      <c r="C45" s="30" t="s">
        <v>50</v>
      </c>
      <c r="D45" s="31">
        <v>10192</v>
      </c>
      <c r="E45" s="94"/>
      <c r="F45" s="35"/>
      <c r="G45" s="33"/>
      <c r="H45" s="32"/>
      <c r="I45" s="34">
        <v>1058</v>
      </c>
      <c r="J45" s="34"/>
      <c r="K45" s="34"/>
      <c r="L45" s="34"/>
      <c r="M45" s="35"/>
      <c r="N45" s="34"/>
      <c r="O45" s="34"/>
      <c r="P45" s="34">
        <v>9134</v>
      </c>
      <c r="Q45" s="55"/>
      <c r="R45" s="35"/>
      <c r="S45" s="33"/>
      <c r="T45" s="32"/>
      <c r="U45" s="33"/>
    </row>
    <row r="46" spans="1:22" x14ac:dyDescent="0.3">
      <c r="D46" s="1" t="s">
        <v>63</v>
      </c>
    </row>
  </sheetData>
  <mergeCells count="19">
    <mergeCell ref="A1:U1"/>
    <mergeCell ref="A2:U2"/>
    <mergeCell ref="A3:C4"/>
    <mergeCell ref="D3:U3"/>
    <mergeCell ref="D4:D5"/>
    <mergeCell ref="T4:U4"/>
    <mergeCell ref="R4:S4"/>
    <mergeCell ref="A25:C25"/>
    <mergeCell ref="A40:C40"/>
    <mergeCell ref="A42:C42"/>
    <mergeCell ref="A44:C44"/>
    <mergeCell ref="H4:Q4"/>
    <mergeCell ref="A6:C6"/>
    <mergeCell ref="A7:C7"/>
    <mergeCell ref="B8:C8"/>
    <mergeCell ref="B13:C13"/>
    <mergeCell ref="B16:C16"/>
    <mergeCell ref="A23:C23"/>
    <mergeCell ref="E4:G4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2019-03-28T01:11:13Z</cp:lastPrinted>
  <dcterms:created xsi:type="dcterms:W3CDTF">2016-01-12T04:06:30Z</dcterms:created>
  <dcterms:modified xsi:type="dcterms:W3CDTF">2019-03-28T01:11:43Z</dcterms:modified>
</cp:coreProperties>
</file>